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UserFilesShared\DATA_ACQUISITION\mts\me336\DocInfo\"/>
    </mc:Choice>
  </mc:AlternateContent>
  <bookViews>
    <workbookView xWindow="0" yWindow="0" windowWidth="22005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31" i="1" l="1"/>
  <c r="L31" i="1" s="1"/>
  <c r="J28" i="1"/>
  <c r="E31" i="1" l="1"/>
  <c r="C31" i="1" s="1"/>
  <c r="E32" i="1"/>
  <c r="C32" i="1" s="1"/>
  <c r="J5" i="1"/>
  <c r="L5" i="1" s="1"/>
  <c r="L10" i="1"/>
  <c r="J13" i="1"/>
  <c r="L13" i="1" s="1"/>
  <c r="J16" i="1"/>
  <c r="L16" i="1" s="1"/>
  <c r="J19" i="1"/>
  <c r="L19" i="1" s="1"/>
  <c r="J22" i="1"/>
  <c r="L22" i="1" s="1"/>
  <c r="J25" i="1"/>
  <c r="L25" i="1" s="1"/>
  <c r="L28" i="1"/>
  <c r="E10" i="1" l="1"/>
  <c r="C10" i="1" s="1"/>
  <c r="E11" i="1"/>
  <c r="C11" i="1" s="1"/>
  <c r="E6" i="1"/>
  <c r="C6" i="1" s="1"/>
  <c r="E5" i="1"/>
  <c r="C5" i="1" s="1"/>
  <c r="E25" i="1"/>
  <c r="C25" i="1" s="1"/>
  <c r="E26" i="1"/>
  <c r="C26" i="1" s="1"/>
  <c r="E29" i="1"/>
  <c r="C29" i="1" s="1"/>
  <c r="E28" i="1"/>
  <c r="C28" i="1" s="1"/>
  <c r="E22" i="1"/>
  <c r="C22" i="1" s="1"/>
  <c r="E23" i="1"/>
  <c r="C23" i="1" s="1"/>
  <c r="E20" i="1"/>
  <c r="C20" i="1" s="1"/>
  <c r="E19" i="1"/>
  <c r="C19" i="1" s="1"/>
  <c r="E17" i="1"/>
  <c r="C17" i="1" s="1"/>
  <c r="E16" i="1"/>
  <c r="C16" i="1" s="1"/>
  <c r="E13" i="1"/>
  <c r="C13" i="1" s="1"/>
  <c r="E14" i="1"/>
  <c r="C14" i="1" s="1"/>
</calcChain>
</file>

<file path=xl/sharedStrings.xml><?xml version="1.0" encoding="utf-8"?>
<sst xmlns="http://schemas.openxmlformats.org/spreadsheetml/2006/main" count="66" uniqueCount="34">
  <si>
    <t>U</t>
  </si>
  <si>
    <t>D (-0.1875 or 3/16)</t>
  </si>
  <si>
    <t>D (-0.125 or 1/8)</t>
  </si>
  <si>
    <r>
      <t>D</t>
    </r>
    <r>
      <rPr>
        <sz val="11"/>
        <color rgb="FF7030A0"/>
        <rFont val="Calibri"/>
        <family val="2"/>
        <scheme val="minor"/>
      </rPr>
      <t xml:space="preserve"> (-0.1875 or 3/16)</t>
    </r>
  </si>
  <si>
    <t>Measured</t>
  </si>
  <si>
    <t>MTS Test Result</t>
  </si>
  <si>
    <t>Calculated</t>
  </si>
  <si>
    <t>Entered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</si>
  <si>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</si>
  <si>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</si>
  <si>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</si>
  <si>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</si>
  <si>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</si>
  <si>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</si>
  <si>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</si>
  <si>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</si>
  <si>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</si>
  <si>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MTS Test Result Average</t>
  </si>
  <si>
    <r>
      <t xml:space="preserve">Test Sample Condition:
</t>
    </r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ndamage
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amaged (Bend Negative value)
</t>
    </r>
  </si>
  <si>
    <r>
      <t xml:space="preserve">Group_Date-Time
</t>
    </r>
    <r>
      <rPr>
        <b/>
        <sz val="11"/>
        <color theme="1"/>
        <rFont val="Calibri"/>
        <family val="2"/>
        <scheme val="minor"/>
      </rPr>
      <t>(G</t>
    </r>
    <r>
      <rPr>
        <sz val="11"/>
        <color theme="1"/>
        <rFont val="Calibri"/>
        <family val="2"/>
        <scheme val="minor"/>
      </rPr>
      <t xml:space="preserve">_M-D-Year-Time)
</t>
    </r>
  </si>
  <si>
    <r>
      <t xml:space="preserve">Fatigue Force = </t>
    </r>
    <r>
      <rPr>
        <b/>
        <sz val="11"/>
        <color theme="1"/>
        <rFont val="Calibri"/>
        <family val="2"/>
        <scheme val="minor"/>
      </rPr>
      <t>Stress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(Kips)
</t>
    </r>
  </si>
  <si>
    <r>
      <t xml:space="preserve">Fatigue Cross-sectional of Test 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(in</t>
    </r>
    <r>
      <rPr>
        <sz val="11"/>
        <color theme="1"/>
        <rFont val="Calibri"/>
        <family val="2"/>
      </rPr>
      <t xml:space="preserve">²)
</t>
    </r>
  </si>
  <si>
    <r>
      <t xml:space="preserve">Fatigue 
Stress
(Ksi)
</t>
    </r>
    <r>
      <rPr>
        <sz val="11"/>
        <color rgb="FF0070C0"/>
        <rFont val="Calibri"/>
        <family val="2"/>
      </rPr>
      <t>σ</t>
    </r>
    <r>
      <rPr>
        <sz val="11"/>
        <color rgb="FF0070C0"/>
        <rFont val="Calibri"/>
        <family val="2"/>
        <scheme val="minor"/>
      </rPr>
      <t xml:space="preserve">*% =
</t>
    </r>
  </si>
  <si>
    <t xml:space="preserve">Cycles
</t>
  </si>
  <si>
    <r>
      <t xml:space="preserve">Ultimate Tensile </t>
    </r>
    <r>
      <rPr>
        <b/>
        <sz val="11"/>
        <color theme="1"/>
        <rFont val="Calibri"/>
        <family val="2"/>
        <scheme val="minor"/>
      </rPr>
      <t>Force</t>
    </r>
    <r>
      <rPr>
        <sz val="11"/>
        <color theme="1"/>
        <rFont val="Calibri"/>
        <family val="2"/>
        <scheme val="minor"/>
      </rPr>
      <t xml:space="preserve">
(Kips)
</t>
    </r>
  </si>
  <si>
    <r>
      <t xml:space="preserve">Tensile Cross-sectional of Test  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(in</t>
    </r>
    <r>
      <rPr>
        <sz val="11"/>
        <color theme="1"/>
        <rFont val="Calibri"/>
        <family val="2"/>
      </rPr>
      <t xml:space="preserve">²)
</t>
    </r>
  </si>
  <si>
    <r>
      <t xml:space="preserve">Fatigue
Stress
(Ksi)
</t>
    </r>
    <r>
      <rPr>
        <sz val="11"/>
        <color rgb="FF0070C0"/>
        <rFont val="Calibri"/>
        <family val="2"/>
      </rPr>
      <t>σ</t>
    </r>
    <r>
      <rPr>
        <sz val="11"/>
        <color rgb="FF0070C0"/>
        <rFont val="Calibri"/>
        <family val="2"/>
        <scheme val="minor"/>
      </rPr>
      <t xml:space="preserve">*% =
</t>
    </r>
  </si>
  <si>
    <r>
      <t xml:space="preserve">Ultimate Tensile Stress
Stress = </t>
    </r>
    <r>
      <rPr>
        <b/>
        <sz val="11"/>
        <color theme="1"/>
        <rFont val="Calibri"/>
        <family val="2"/>
        <scheme val="minor"/>
      </rPr>
      <t>Force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Area</t>
    </r>
    <r>
      <rPr>
        <sz val="11"/>
        <color theme="1"/>
        <rFont val="Calibri"/>
        <family val="2"/>
        <scheme val="minor"/>
      </rPr>
      <t xml:space="preserve">
(Ksi)
variable = </t>
    </r>
    <r>
      <rPr>
        <sz val="11"/>
        <color rgb="FF0070C0"/>
        <rFont val="Calibri"/>
        <family val="2"/>
      </rPr>
      <t>σ</t>
    </r>
  </si>
  <si>
    <r>
      <t xml:space="preserve">%  of
Ultimate Tensile
Stress
variable = </t>
    </r>
    <r>
      <rPr>
        <sz val="11"/>
        <color rgb="FF0070C0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
</t>
    </r>
  </si>
  <si>
    <t>Final cross-sectional Area-&gt;</t>
  </si>
  <si>
    <t>Sample 01312020-1</t>
  </si>
  <si>
    <t>Fracture Final Force--------&gt;</t>
  </si>
  <si>
    <t>Fracture Final stress--------&gt;</t>
  </si>
  <si>
    <t>Sample 02032020-1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</si>
</sst>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0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/>
    </xf>
    <xf numFmtId="10" fontId="0" fillId="0" borderId="0" xfId="0" applyNumberFormat="1" applyFill="1" applyAlignment="1">
      <alignment horizontal="left"/>
    </xf>
    <xf numFmtId="2" fontId="3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2" borderId="0" xfId="0" applyNumberFormat="1" applyFill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 wrapText="1"/>
    </xf>
    <xf numFmtId="4" fontId="0" fillId="3" borderId="0" xfId="0" applyNumberFormat="1" applyFill="1" applyAlignment="1">
      <alignment horizontal="left"/>
    </xf>
    <xf numFmtId="4" fontId="0" fillId="3" borderId="0" xfId="0" applyNumberFormat="1" applyFill="1" applyAlignment="1">
      <alignment horizontal="left" wrapText="1"/>
    </xf>
    <xf numFmtId="4" fontId="6" fillId="3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 wrapText="1"/>
    </xf>
    <xf numFmtId="2" fontId="3" fillId="0" borderId="0" xfId="0" applyNumberFormat="1" applyFont="1" applyFill="1" applyAlignment="1">
      <alignment horizontal="left" wrapText="1"/>
    </xf>
    <xf numFmtId="2" fontId="3" fillId="0" borderId="0" xfId="0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lef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7620</xdr:rowOff>
    </xdr:from>
    <xdr:to>
      <xdr:col>12</xdr:col>
      <xdr:colOff>7621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5D7616-0D3F-48F0-A8E7-30518A0432D6}"/>
            </a:ext>
          </a:extLst>
        </xdr:cNvPr>
        <xdr:cNvSpPr txBox="1"/>
      </xdr:nvSpPr>
      <xdr:spPr>
        <a:xfrm>
          <a:off x="8401051" y="7620"/>
          <a:ext cx="5913120" cy="24955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Tensile......................................................................................................................................................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1592579</xdr:colOff>
      <xdr:row>0</xdr:row>
      <xdr:rowOff>9525</xdr:rowOff>
    </xdr:from>
    <xdr:to>
      <xdr:col>5</xdr:col>
      <xdr:colOff>981076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68599A-6A71-4F5C-90C6-09D2DCBC0B3D}"/>
            </a:ext>
          </a:extLst>
        </xdr:cNvPr>
        <xdr:cNvSpPr txBox="1"/>
      </xdr:nvSpPr>
      <xdr:spPr>
        <a:xfrm>
          <a:off x="3554729" y="9525"/>
          <a:ext cx="4827272" cy="24765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Fatigue......................................................................................................................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19050</xdr:colOff>
      <xdr:row>34</xdr:row>
      <xdr:rowOff>9524</xdr:rowOff>
    </xdr:from>
    <xdr:to>
      <xdr:col>1</xdr:col>
      <xdr:colOff>323850</xdr:colOff>
      <xdr:row>44</xdr:row>
      <xdr:rowOff>190499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DD523D-A4A9-446A-80D0-6A478B64C071}"/>
            </a:ext>
          </a:extLst>
        </xdr:cNvPr>
        <xdr:cNvSpPr txBox="1"/>
      </xdr:nvSpPr>
      <xdr:spPr>
        <a:xfrm>
          <a:off x="19050" y="6724649"/>
          <a:ext cx="2114550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/>
            <a:t>Notes:</a:t>
          </a:r>
        </a:p>
        <a:p>
          <a:pPr algn="l"/>
          <a:r>
            <a:rPr lang="el-GR" sz="1100"/>
            <a:t>σ</a:t>
          </a:r>
          <a:r>
            <a:rPr lang="en-US" sz="1100"/>
            <a:t> ("Sigma" code: 03C3) = Stress</a:t>
          </a:r>
        </a:p>
        <a:p>
          <a:pPr algn="l"/>
          <a:r>
            <a:rPr lang="en-US" sz="1100"/>
            <a:t>ϵ ("Epsilon"</a:t>
          </a:r>
          <a:r>
            <a:rPr lang="en-US" sz="1100" baseline="0"/>
            <a:t> code: 03F5) = Strain</a:t>
          </a:r>
        </a:p>
        <a:p>
          <a:pPr algn="l"/>
          <a:r>
            <a:rPr lang="en-US" sz="1100" baseline="0"/>
            <a:t>Δ ("Delta" code: 0394) = change in</a:t>
          </a:r>
        </a:p>
        <a:p>
          <a:pPr algn="l"/>
          <a:r>
            <a:rPr lang="en-US" sz="1100" baseline="0"/>
            <a:t>P = Axial Force</a:t>
          </a:r>
        </a:p>
        <a:p>
          <a:pPr algn="l"/>
          <a:r>
            <a:rPr lang="en-US" sz="1100" baseline="0"/>
            <a:t>A = Area</a:t>
          </a:r>
        </a:p>
        <a:p>
          <a:pPr algn="l"/>
          <a:r>
            <a:rPr lang="en-US" sz="1100" baseline="0"/>
            <a:t>L = Length</a:t>
          </a:r>
        </a:p>
        <a:p>
          <a:pPr algn="l"/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P/A</a:t>
          </a:r>
        </a:p>
        <a:p>
          <a:pPr algn="l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ϵ =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L/L</a:t>
          </a:r>
          <a:endParaRPr lang="en-US" sz="1100" i="1" baseline="0"/>
        </a:p>
        <a:p>
          <a:pPr algn="l"/>
          <a:r>
            <a:rPr lang="en-US" sz="1100"/>
            <a:t>Ksi = Kilopound</a:t>
          </a:r>
          <a:r>
            <a:rPr lang="en-US" sz="1100" baseline="0"/>
            <a:t> Per Square Inch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F10" sqref="F10"/>
    </sheetView>
  </sheetViews>
  <sheetFormatPr defaultRowHeight="15" x14ac:dyDescent="0.25"/>
  <cols>
    <col min="1" max="1" width="29.5703125" customWidth="1"/>
    <col min="2" max="2" width="22.140625" customWidth="1"/>
    <col min="3" max="3" width="17.28515625" style="5" customWidth="1"/>
    <col min="4" max="4" width="13" style="5" customWidth="1"/>
    <col min="5" max="5" width="12.7109375" style="3" customWidth="1"/>
    <col min="6" max="6" width="13.5703125" style="9" customWidth="1"/>
    <col min="7" max="7" width="0.42578125" style="31" customWidth="1"/>
    <col min="8" max="8" width="25.140625" style="29" customWidth="1"/>
    <col min="9" max="9" width="15" style="7" customWidth="1"/>
    <col min="10" max="10" width="19.7109375" style="3" customWidth="1"/>
    <col min="11" max="11" width="15.7109375" style="20" customWidth="1"/>
    <col min="12" max="12" width="11.5703125" style="17" customWidth="1"/>
  </cols>
  <sheetData>
    <row r="1" spans="1:12" ht="20.45" customHeight="1" x14ac:dyDescent="0.25"/>
    <row r="2" spans="1:12" ht="73.5" customHeight="1" x14ac:dyDescent="0.25">
      <c r="A2" s="1" t="s">
        <v>18</v>
      </c>
      <c r="B2" s="1" t="s">
        <v>19</v>
      </c>
      <c r="C2" s="4" t="s">
        <v>20</v>
      </c>
      <c r="D2" s="4" t="s">
        <v>21</v>
      </c>
      <c r="E2" s="34" t="s">
        <v>22</v>
      </c>
      <c r="F2" s="8" t="s">
        <v>23</v>
      </c>
      <c r="G2" s="32"/>
      <c r="H2" s="30" t="s">
        <v>24</v>
      </c>
      <c r="I2" s="6" t="s">
        <v>25</v>
      </c>
      <c r="J2" s="2" t="s">
        <v>27</v>
      </c>
      <c r="K2" s="19" t="s">
        <v>28</v>
      </c>
      <c r="L2" s="35" t="s">
        <v>26</v>
      </c>
    </row>
    <row r="3" spans="1:12" x14ac:dyDescent="0.25">
      <c r="C3" s="5" t="s">
        <v>6</v>
      </c>
      <c r="D3" s="5" t="s">
        <v>4</v>
      </c>
      <c r="F3" s="9" t="s">
        <v>5</v>
      </c>
      <c r="H3" s="29" t="s">
        <v>17</v>
      </c>
      <c r="I3" s="7" t="s">
        <v>4</v>
      </c>
      <c r="J3" s="3" t="s">
        <v>6</v>
      </c>
      <c r="K3" s="20" t="s">
        <v>7</v>
      </c>
      <c r="L3" s="17" t="s">
        <v>6</v>
      </c>
    </row>
    <row r="5" spans="1:12" s="15" customFormat="1" x14ac:dyDescent="0.25">
      <c r="A5" s="10" t="s">
        <v>0</v>
      </c>
      <c r="B5" s="10" t="s">
        <v>30</v>
      </c>
      <c r="C5" s="11">
        <f>(D5*E5)</f>
        <v>4.4983040000000001</v>
      </c>
      <c r="D5" s="11">
        <v>6.2199999999999998E-2</v>
      </c>
      <c r="E5" s="22">
        <f>L5</f>
        <v>72.320000000000007</v>
      </c>
      <c r="F5" s="13">
        <v>82443</v>
      </c>
      <c r="G5" s="31"/>
      <c r="H5" s="29">
        <v>5.65</v>
      </c>
      <c r="I5" s="14">
        <v>6.25E-2</v>
      </c>
      <c r="J5" s="12">
        <f t="shared" ref="J5:J25" si="0">(H5/I5)</f>
        <v>90.4</v>
      </c>
      <c r="K5" s="25">
        <v>0.8</v>
      </c>
      <c r="L5" s="22">
        <f>J5*K5</f>
        <v>72.320000000000007</v>
      </c>
    </row>
    <row r="6" spans="1:12" x14ac:dyDescent="0.25">
      <c r="A6" t="s">
        <v>2</v>
      </c>
      <c r="B6" t="s">
        <v>8</v>
      </c>
      <c r="C6" s="5">
        <f t="shared" ref="C6:C32" si="1">(D6*E6)</f>
        <v>4.5200000000000005</v>
      </c>
      <c r="D6" s="5">
        <v>6.25E-2</v>
      </c>
      <c r="E6" s="23">
        <f>L5</f>
        <v>72.320000000000007</v>
      </c>
      <c r="F6" s="28">
        <v>0</v>
      </c>
      <c r="G6" s="33"/>
      <c r="H6" s="29" t="s">
        <v>29</v>
      </c>
    </row>
    <row r="7" spans="1:12" x14ac:dyDescent="0.25">
      <c r="E7" s="23"/>
      <c r="F7" s="28"/>
      <c r="G7" s="33"/>
      <c r="H7" s="29" t="s">
        <v>31</v>
      </c>
    </row>
    <row r="8" spans="1:12" x14ac:dyDescent="0.25">
      <c r="E8" s="23"/>
      <c r="F8" s="28"/>
      <c r="G8" s="33"/>
      <c r="H8" s="29" t="s">
        <v>32</v>
      </c>
    </row>
    <row r="9" spans="1:12" s="15" customFormat="1" x14ac:dyDescent="0.25">
      <c r="C9" s="16"/>
      <c r="D9" s="16"/>
      <c r="E9" s="17"/>
      <c r="F9" s="18"/>
      <c r="G9" s="31"/>
      <c r="H9" s="29"/>
      <c r="I9" s="14"/>
      <c r="J9" s="17"/>
      <c r="K9" s="21"/>
      <c r="L9" s="17"/>
    </row>
    <row r="10" spans="1:12" s="15" customFormat="1" x14ac:dyDescent="0.25">
      <c r="A10" s="10" t="s">
        <v>0</v>
      </c>
      <c r="B10" s="10" t="s">
        <v>33</v>
      </c>
      <c r="C10" s="11">
        <f>(D10*E10)</f>
        <v>4.5344640000000007</v>
      </c>
      <c r="D10" s="11">
        <v>6.2700000000000006E-2</v>
      </c>
      <c r="E10" s="22">
        <f>L10</f>
        <v>72.320000000000007</v>
      </c>
      <c r="F10" s="13">
        <v>98512.5</v>
      </c>
      <c r="G10" s="31"/>
      <c r="H10" s="29">
        <v>5.65</v>
      </c>
      <c r="I10" s="14">
        <v>6.25E-2</v>
      </c>
      <c r="J10" s="12">
        <f>(H10/I10)</f>
        <v>90.4</v>
      </c>
      <c r="K10" s="25">
        <v>0.8</v>
      </c>
      <c r="L10" s="22">
        <f>J10*K10</f>
        <v>72.320000000000007</v>
      </c>
    </row>
    <row r="11" spans="1:12" x14ac:dyDescent="0.25">
      <c r="A11" t="s">
        <v>3</v>
      </c>
      <c r="B11" t="s">
        <v>9</v>
      </c>
      <c r="C11" s="5">
        <f t="shared" si="1"/>
        <v>4.5200000000000005</v>
      </c>
      <c r="D11" s="5">
        <v>6.25E-2</v>
      </c>
      <c r="E11" s="23">
        <f>L10</f>
        <v>72.320000000000007</v>
      </c>
      <c r="F11" s="28">
        <v>0</v>
      </c>
      <c r="G11" s="33"/>
      <c r="H11" s="29" t="s">
        <v>29</v>
      </c>
    </row>
    <row r="13" spans="1:12" s="15" customFormat="1" x14ac:dyDescent="0.25">
      <c r="A13" s="10" t="s">
        <v>0</v>
      </c>
      <c r="B13" s="10" t="s">
        <v>10</v>
      </c>
      <c r="C13" s="11">
        <f t="shared" si="1"/>
        <v>5.0850000000000009</v>
      </c>
      <c r="D13" s="11">
        <v>6.25E-2</v>
      </c>
      <c r="E13" s="22">
        <f>L13</f>
        <v>81.360000000000014</v>
      </c>
      <c r="F13" s="13">
        <v>0</v>
      </c>
      <c r="G13" s="31"/>
      <c r="H13" s="29">
        <v>5.65</v>
      </c>
      <c r="I13" s="14">
        <v>6.25E-2</v>
      </c>
      <c r="J13" s="12">
        <f t="shared" si="0"/>
        <v>90.4</v>
      </c>
      <c r="K13" s="25">
        <v>0.9</v>
      </c>
      <c r="L13" s="22">
        <f t="shared" ref="L13:L28" si="2">J13*K13</f>
        <v>81.360000000000014</v>
      </c>
    </row>
    <row r="14" spans="1:12" x14ac:dyDescent="0.25">
      <c r="A14" s="26" t="s">
        <v>1</v>
      </c>
      <c r="B14" s="26" t="s">
        <v>10</v>
      </c>
      <c r="C14" s="27">
        <f>(D14*E14)</f>
        <v>0</v>
      </c>
      <c r="D14" s="24"/>
      <c r="E14" s="23">
        <f>L13</f>
        <v>81.360000000000014</v>
      </c>
      <c r="F14" s="28">
        <v>0</v>
      </c>
      <c r="G14" s="33"/>
      <c r="H14" s="29" t="s">
        <v>29</v>
      </c>
    </row>
    <row r="16" spans="1:12" s="15" customFormat="1" x14ac:dyDescent="0.25">
      <c r="A16" s="10" t="s">
        <v>0</v>
      </c>
      <c r="B16" s="10" t="s">
        <v>11</v>
      </c>
      <c r="C16" s="11">
        <f t="shared" si="1"/>
        <v>5.1775175131348519</v>
      </c>
      <c r="D16" s="11">
        <v>5.7500000000000002E-2</v>
      </c>
      <c r="E16" s="22">
        <f>L16</f>
        <v>90.04378283712785</v>
      </c>
      <c r="F16" s="13">
        <v>0</v>
      </c>
      <c r="G16" s="31"/>
      <c r="H16" s="29">
        <v>5.65</v>
      </c>
      <c r="I16" s="14">
        <v>5.7099999999999998E-2</v>
      </c>
      <c r="J16" s="12">
        <f t="shared" si="0"/>
        <v>98.949211908931701</v>
      </c>
      <c r="K16" s="25">
        <v>0.91</v>
      </c>
      <c r="L16" s="22">
        <f t="shared" si="2"/>
        <v>90.04378283712785</v>
      </c>
    </row>
    <row r="17" spans="1:12" x14ac:dyDescent="0.25">
      <c r="A17" t="s">
        <v>2</v>
      </c>
      <c r="B17" t="s">
        <v>11</v>
      </c>
      <c r="C17" s="5">
        <f t="shared" si="1"/>
        <v>5.6277364273204906</v>
      </c>
      <c r="D17" s="5">
        <v>6.25E-2</v>
      </c>
      <c r="E17" s="23">
        <f>L16</f>
        <v>90.04378283712785</v>
      </c>
      <c r="F17" s="28">
        <v>0</v>
      </c>
      <c r="G17" s="33"/>
      <c r="H17" s="29" t="s">
        <v>29</v>
      </c>
    </row>
    <row r="19" spans="1:12" s="15" customFormat="1" x14ac:dyDescent="0.25">
      <c r="A19" s="10" t="s">
        <v>0</v>
      </c>
      <c r="B19" s="10" t="s">
        <v>12</v>
      </c>
      <c r="C19" s="11">
        <f t="shared" si="1"/>
        <v>5.0850000000000009</v>
      </c>
      <c r="D19" s="11">
        <v>6.25E-2</v>
      </c>
      <c r="E19" s="22">
        <f>L19</f>
        <v>81.360000000000014</v>
      </c>
      <c r="F19" s="13">
        <v>0</v>
      </c>
      <c r="G19" s="31"/>
      <c r="H19" s="29">
        <v>5.65</v>
      </c>
      <c r="I19" s="14">
        <v>6.25E-2</v>
      </c>
      <c r="J19" s="12">
        <f t="shared" si="0"/>
        <v>90.4</v>
      </c>
      <c r="K19" s="25">
        <v>0.9</v>
      </c>
      <c r="L19" s="22">
        <f t="shared" si="2"/>
        <v>81.360000000000014</v>
      </c>
    </row>
    <row r="20" spans="1:12" x14ac:dyDescent="0.25">
      <c r="A20" t="s">
        <v>2</v>
      </c>
      <c r="B20" t="s">
        <v>12</v>
      </c>
      <c r="C20" s="5">
        <f t="shared" si="1"/>
        <v>5.0850000000000009</v>
      </c>
      <c r="D20" s="5">
        <v>6.25E-2</v>
      </c>
      <c r="E20" s="23">
        <f>L19</f>
        <v>81.360000000000014</v>
      </c>
      <c r="F20" s="28">
        <v>0</v>
      </c>
      <c r="G20" s="33"/>
      <c r="H20" s="29" t="s">
        <v>29</v>
      </c>
    </row>
    <row r="22" spans="1:12" s="15" customFormat="1" x14ac:dyDescent="0.25">
      <c r="A22" s="10" t="s">
        <v>0</v>
      </c>
      <c r="B22" s="10" t="s">
        <v>13</v>
      </c>
      <c r="C22" s="11">
        <f t="shared" si="1"/>
        <v>5.0850000000000009</v>
      </c>
      <c r="D22" s="11">
        <v>6.25E-2</v>
      </c>
      <c r="E22" s="22">
        <f>L22</f>
        <v>81.360000000000014</v>
      </c>
      <c r="F22" s="13">
        <v>0</v>
      </c>
      <c r="G22" s="31"/>
      <c r="H22" s="29">
        <v>5.65</v>
      </c>
      <c r="I22" s="14">
        <v>6.25E-2</v>
      </c>
      <c r="J22" s="12">
        <f t="shared" si="0"/>
        <v>90.4</v>
      </c>
      <c r="K22" s="25">
        <v>0.9</v>
      </c>
      <c r="L22" s="22">
        <f t="shared" si="2"/>
        <v>81.360000000000014</v>
      </c>
    </row>
    <row r="23" spans="1:12" x14ac:dyDescent="0.25">
      <c r="A23" t="s">
        <v>2</v>
      </c>
      <c r="B23" t="s">
        <v>13</v>
      </c>
      <c r="C23" s="5">
        <f t="shared" si="1"/>
        <v>5.0850000000000009</v>
      </c>
      <c r="D23" s="5">
        <v>6.25E-2</v>
      </c>
      <c r="E23" s="23">
        <f>L22</f>
        <v>81.360000000000014</v>
      </c>
      <c r="F23" s="28">
        <v>0</v>
      </c>
      <c r="G23" s="33"/>
      <c r="H23" s="29" t="s">
        <v>29</v>
      </c>
    </row>
    <row r="25" spans="1:12" s="15" customFormat="1" x14ac:dyDescent="0.25">
      <c r="A25" s="10" t="s">
        <v>0</v>
      </c>
      <c r="B25" s="10" t="s">
        <v>14</v>
      </c>
      <c r="C25" s="11">
        <f t="shared" si="1"/>
        <v>5.0850000000000009</v>
      </c>
      <c r="D25" s="11">
        <v>6.25E-2</v>
      </c>
      <c r="E25" s="22">
        <f>L25</f>
        <v>81.360000000000014</v>
      </c>
      <c r="F25" s="13">
        <v>0</v>
      </c>
      <c r="G25" s="31"/>
      <c r="H25" s="29">
        <v>5.65</v>
      </c>
      <c r="I25" s="14">
        <v>6.25E-2</v>
      </c>
      <c r="J25" s="12">
        <f t="shared" si="0"/>
        <v>90.4</v>
      </c>
      <c r="K25" s="25">
        <v>0.9</v>
      </c>
      <c r="L25" s="22">
        <f t="shared" si="2"/>
        <v>81.360000000000014</v>
      </c>
    </row>
    <row r="26" spans="1:12" x14ac:dyDescent="0.25">
      <c r="A26" t="s">
        <v>2</v>
      </c>
      <c r="B26" t="s">
        <v>14</v>
      </c>
      <c r="C26" s="5">
        <f>(D26*E26)</f>
        <v>5.0850000000000009</v>
      </c>
      <c r="D26" s="5">
        <v>6.25E-2</v>
      </c>
      <c r="E26" s="23">
        <f>L25</f>
        <v>81.360000000000014</v>
      </c>
      <c r="F26" s="28">
        <v>0</v>
      </c>
      <c r="G26" s="33"/>
      <c r="H26" s="29" t="s">
        <v>29</v>
      </c>
    </row>
    <row r="28" spans="1:12" s="15" customFormat="1" x14ac:dyDescent="0.25">
      <c r="A28" s="38" t="s">
        <v>0</v>
      </c>
      <c r="B28" s="15" t="s">
        <v>15</v>
      </c>
      <c r="C28" s="16">
        <f t="shared" si="1"/>
        <v>4.8807166123778494</v>
      </c>
      <c r="D28" s="16">
        <v>6.2399999999999997E-2</v>
      </c>
      <c r="E28" s="36">
        <f>L28</f>
        <v>78.216612377850154</v>
      </c>
      <c r="F28" s="18">
        <v>0</v>
      </c>
      <c r="G28" s="31"/>
      <c r="H28" s="29">
        <v>5.65</v>
      </c>
      <c r="I28" s="14">
        <v>6.1400000000000003E-2</v>
      </c>
      <c r="J28" s="17">
        <f>(H28/I28)</f>
        <v>92.019543973941367</v>
      </c>
      <c r="K28" s="21">
        <v>0.85</v>
      </c>
      <c r="L28" s="36">
        <f t="shared" si="2"/>
        <v>78.216612377850154</v>
      </c>
    </row>
    <row r="29" spans="1:12" s="15" customFormat="1" x14ac:dyDescent="0.25">
      <c r="A29" s="15" t="s">
        <v>2</v>
      </c>
      <c r="B29" s="15" t="s">
        <v>15</v>
      </c>
      <c r="C29" s="16">
        <f t="shared" si="1"/>
        <v>4.8885382736156346</v>
      </c>
      <c r="D29" s="16">
        <v>6.25E-2</v>
      </c>
      <c r="E29" s="36">
        <f>L28</f>
        <v>78.216612377850154</v>
      </c>
      <c r="F29" s="37">
        <v>0</v>
      </c>
      <c r="G29" s="33"/>
      <c r="H29" s="29" t="s">
        <v>29</v>
      </c>
      <c r="I29" s="14"/>
      <c r="J29" s="17"/>
      <c r="K29" s="21"/>
      <c r="L29" s="17"/>
    </row>
    <row r="30" spans="1:12" x14ac:dyDescent="0.25">
      <c r="J30" s="17"/>
    </row>
    <row r="31" spans="1:12" x14ac:dyDescent="0.25">
      <c r="A31" s="10" t="s">
        <v>0</v>
      </c>
      <c r="B31" s="10" t="s">
        <v>16</v>
      </c>
      <c r="C31" s="11">
        <f t="shared" si="1"/>
        <v>5.0850000000000009</v>
      </c>
      <c r="D31" s="11">
        <v>6.25E-2</v>
      </c>
      <c r="E31" s="22">
        <f>L31</f>
        <v>81.360000000000014</v>
      </c>
      <c r="F31" s="13">
        <v>0</v>
      </c>
      <c r="H31" s="29">
        <v>5.65</v>
      </c>
      <c r="I31" s="7">
        <v>6.25E-2</v>
      </c>
      <c r="J31" s="12">
        <f t="shared" ref="J31" si="3">(H31/I31)</f>
        <v>90.4</v>
      </c>
      <c r="K31" s="25">
        <v>0.9</v>
      </c>
      <c r="L31" s="22">
        <f>J31*K31</f>
        <v>81.360000000000014</v>
      </c>
    </row>
    <row r="32" spans="1:12" x14ac:dyDescent="0.25">
      <c r="A32" t="s">
        <v>2</v>
      </c>
      <c r="B32" t="s">
        <v>16</v>
      </c>
      <c r="C32" s="5">
        <f t="shared" si="1"/>
        <v>5.0850000000000009</v>
      </c>
      <c r="D32" s="5">
        <v>6.25E-2</v>
      </c>
      <c r="E32" s="23">
        <f>L31</f>
        <v>81.360000000000014</v>
      </c>
      <c r="F32" s="28">
        <v>0</v>
      </c>
      <c r="G32" s="33"/>
      <c r="H32" s="29" t="s">
        <v>29</v>
      </c>
      <c r="J32" s="17"/>
    </row>
    <row r="33" spans="10:10" x14ac:dyDescent="0.25">
      <c r="J33" s="17"/>
    </row>
    <row r="34" spans="10:10" x14ac:dyDescent="0.25">
      <c r="J34" s="17"/>
    </row>
    <row r="35" spans="10:10" x14ac:dyDescent="0.25">
      <c r="J35" s="17"/>
    </row>
  </sheetData>
  <printOptions gridLines="1"/>
  <pageMargins left="0.25" right="0.25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State University,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cp:lastPrinted>2020-01-28T21:18:53Z</cp:lastPrinted>
  <dcterms:created xsi:type="dcterms:W3CDTF">2019-03-21T14:05:05Z</dcterms:created>
  <dcterms:modified xsi:type="dcterms:W3CDTF">2020-02-04T17:44:12Z</dcterms:modified>
</cp:coreProperties>
</file>