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34.29.23.147\kevin_website\UserFilesShared\DATA_ACQUISITION\MTS-22\ME-336\2023-2024\"/>
    </mc:Choice>
  </mc:AlternateContent>
  <bookViews>
    <workbookView xWindow="0" yWindow="0" windowWidth="24015" windowHeight="100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M37" i="1" l="1"/>
  <c r="C7" i="1" l="1"/>
  <c r="E13" i="1" l="1"/>
  <c r="J16" i="1" l="1"/>
  <c r="K19" i="1" l="1"/>
  <c r="K7" i="1" l="1"/>
  <c r="K43" i="1"/>
  <c r="K37" i="1"/>
  <c r="J10" i="1"/>
  <c r="J46" i="1" l="1"/>
  <c r="J40" i="1"/>
  <c r="J22" i="1"/>
  <c r="J34" i="1"/>
  <c r="J52" i="1"/>
  <c r="J28" i="1" l="1"/>
  <c r="K49" i="1" l="1"/>
  <c r="M7" i="1" l="1"/>
  <c r="K13" i="1"/>
  <c r="M13" i="1" s="1"/>
  <c r="M19" i="1"/>
  <c r="K25" i="1"/>
  <c r="M25" i="1" s="1"/>
  <c r="E25" i="1" s="1"/>
  <c r="K31" i="1"/>
  <c r="M31" i="1" s="1"/>
  <c r="E37" i="1"/>
  <c r="M43" i="1"/>
  <c r="M49" i="1"/>
  <c r="E19" i="1" l="1"/>
  <c r="C19" i="1" s="1"/>
  <c r="E20" i="1"/>
  <c r="E8" i="1"/>
  <c r="C8" i="1" s="1"/>
  <c r="E26" i="1"/>
  <c r="C26" i="1" s="1"/>
  <c r="C25" i="1"/>
  <c r="C13" i="1"/>
  <c r="E14" i="1"/>
  <c r="C14" i="1" s="1"/>
  <c r="E50" i="1"/>
  <c r="C50" i="1" s="1"/>
  <c r="E49" i="1"/>
  <c r="C49" i="1" s="1"/>
  <c r="E43" i="1"/>
  <c r="C43" i="1" s="1"/>
  <c r="E44" i="1"/>
  <c r="C44" i="1" s="1"/>
  <c r="C37" i="1"/>
  <c r="E38" i="1"/>
  <c r="C38" i="1" s="1"/>
  <c r="E31" i="1"/>
  <c r="C31" i="1" s="1"/>
  <c r="E32" i="1"/>
  <c r="C32" i="1" s="1"/>
  <c r="C20" i="1"/>
</calcChain>
</file>

<file path=xl/sharedStrings.xml><?xml version="1.0" encoding="utf-8"?>
<sst xmlns="http://schemas.openxmlformats.org/spreadsheetml/2006/main" count="134" uniqueCount="58">
  <si>
    <t>U</t>
  </si>
  <si>
    <t>D (-0.1875 or 3/16)</t>
  </si>
  <si>
    <t>Measured</t>
  </si>
  <si>
    <t>MTS Test Result</t>
  </si>
  <si>
    <t>Calculated</t>
  </si>
  <si>
    <t>Entered</t>
  </si>
  <si>
    <r>
      <t>%  of
Ultimate Tensile
Stress
variable =</t>
    </r>
    <r>
      <rPr>
        <sz val="11"/>
        <color rgb="FF0070C0"/>
        <rFont val="Calibri"/>
        <family val="2"/>
        <scheme val="minor"/>
      </rPr>
      <t xml:space="preserve"> %</t>
    </r>
    <r>
      <rPr>
        <sz val="11"/>
        <color theme="1"/>
        <rFont val="Calibri"/>
        <family val="2"/>
        <scheme val="minor"/>
      </rPr>
      <t xml:space="preserve">
</t>
    </r>
  </si>
  <si>
    <t>Final cross-sectional Area-&gt;</t>
  </si>
  <si>
    <t>Final Cross-sectional Area-&gt;</t>
  </si>
  <si>
    <t>Fracture Final Force--------&gt;</t>
  </si>
  <si>
    <t>Fracture Final Stress-------&gt;</t>
  </si>
  <si>
    <t>Factture Final Stress-------&gt;</t>
  </si>
  <si>
    <t>Extensometer Break-------&gt;</t>
  </si>
  <si>
    <t>Compression Force----&gt;</t>
  </si>
  <si>
    <t>Fracture Final Force---&gt;</t>
  </si>
  <si>
    <t>Fracture Final Force-----&gt;</t>
  </si>
  <si>
    <t>Fracture Final Force------&gt;</t>
  </si>
  <si>
    <t>L4</t>
  </si>
  <si>
    <t>L6</t>
  </si>
  <si>
    <t>−−−−→</t>
  </si>
  <si>
    <t>Middle</t>
  </si>
  <si>
    <t xml:space="preserve">U </t>
  </si>
  <si>
    <t>Specimen = 1018 Cold Rolled</t>
  </si>
  <si>
    <r>
      <t xml:space="preserve">Test Specimen Condition:
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ndamage
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amaged (Bend Negative value)
</t>
    </r>
  </si>
  <si>
    <r>
      <t xml:space="preserve">Group_Date-Time
</t>
    </r>
    <r>
      <rPr>
        <b/>
        <sz val="11"/>
        <color theme="1"/>
        <rFont val="Calibri"/>
        <family val="2"/>
        <scheme val="minor"/>
      </rPr>
      <t>(G</t>
    </r>
    <r>
      <rPr>
        <sz val="11"/>
        <color theme="1"/>
        <rFont val="Calibri"/>
        <family val="2"/>
        <scheme val="minor"/>
      </rPr>
      <t xml:space="preserve">_M-D-Year-Time_Day)
</t>
    </r>
  </si>
  <si>
    <r>
      <rPr>
        <b/>
        <sz val="11"/>
        <color theme="1"/>
        <rFont val="Calibri"/>
        <family val="2"/>
        <scheme val="minor"/>
      </rPr>
      <t>Ultimate Tensile Stress</t>
    </r>
    <r>
      <rPr>
        <sz val="11"/>
        <color theme="1"/>
        <rFont val="Calibri"/>
        <family val="2"/>
        <scheme val="minor"/>
      </rPr>
      <t xml:space="preserve">
Stress = Force/Area
(Ksi)
variable =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</rPr>
      <t>σ</t>
    </r>
  </si>
  <si>
    <r>
      <rPr>
        <b/>
        <sz val="11"/>
        <color theme="1"/>
        <rFont val="Calibri"/>
        <family val="2"/>
        <scheme val="minor"/>
      </rPr>
      <t xml:space="preserve">Fatigue Force </t>
    </r>
    <r>
      <rPr>
        <sz val="11"/>
        <color theme="1"/>
        <rFont val="Calibri"/>
        <family val="2"/>
        <scheme val="minor"/>
      </rPr>
      <t xml:space="preserve">Force= Stress*Area
(Kips)
</t>
    </r>
  </si>
  <si>
    <r>
      <rPr>
        <b/>
        <sz val="11"/>
        <color theme="1"/>
        <rFont val="Calibri"/>
        <family val="2"/>
        <scheme val="minor"/>
      </rPr>
      <t>Tensile Cross-sectional  Area</t>
    </r>
    <r>
      <rPr>
        <sz val="11"/>
        <color theme="1"/>
        <rFont val="Calibri"/>
        <family val="2"/>
        <scheme val="minor"/>
      </rPr>
      <t xml:space="preserve">
(in</t>
    </r>
    <r>
      <rPr>
        <sz val="11"/>
        <color theme="1"/>
        <rFont val="Calibri"/>
        <family val="2"/>
      </rPr>
      <t xml:space="preserve">²)
</t>
    </r>
  </si>
  <si>
    <r>
      <rPr>
        <b/>
        <sz val="11"/>
        <color theme="1"/>
        <rFont val="Calibri"/>
        <family val="2"/>
        <scheme val="minor"/>
      </rPr>
      <t>Ultimate Tensile Force</t>
    </r>
    <r>
      <rPr>
        <sz val="11"/>
        <color theme="1"/>
        <rFont val="Calibri"/>
        <family val="2"/>
        <scheme val="minor"/>
      </rPr>
      <t xml:space="preserve">
(Kips)
</t>
    </r>
  </si>
  <si>
    <r>
      <rPr>
        <b/>
        <sz val="11"/>
        <color theme="1"/>
        <rFont val="Calibri"/>
        <family val="2"/>
        <scheme val="minor"/>
      </rPr>
      <t>Cycles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</si>
  <si>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Fatigue Cross-sectional Area</t>
    </r>
    <r>
      <rPr>
        <sz val="11"/>
        <color theme="1"/>
        <rFont val="Calibri"/>
        <family val="2"/>
        <scheme val="minor"/>
      </rPr>
      <t xml:space="preserve">
(in</t>
    </r>
    <r>
      <rPr>
        <sz val="11"/>
        <color theme="1"/>
        <rFont val="Calibri"/>
        <family val="2"/>
      </rPr>
      <t xml:space="preserve">²)
</t>
    </r>
  </si>
  <si>
    <r>
      <rPr>
        <b/>
        <sz val="11"/>
        <color rgb="FF0070C0"/>
        <rFont val="Calibri"/>
        <family val="2"/>
        <scheme val="minor"/>
      </rPr>
      <t>Fatigue
Stress</t>
    </r>
    <r>
      <rPr>
        <sz val="11"/>
        <color rgb="FF0070C0"/>
        <rFont val="Calibri"/>
        <family val="2"/>
        <scheme val="minor"/>
      </rPr>
      <t xml:space="preserve">
(Ksi)
</t>
    </r>
    <r>
      <rPr>
        <sz val="11"/>
        <color rgb="FF0070C0"/>
        <rFont val="Calibri"/>
        <family val="2"/>
      </rPr>
      <t>σ</t>
    </r>
    <r>
      <rPr>
        <sz val="11"/>
        <color rgb="FF0070C0"/>
        <rFont val="Calibri"/>
        <family val="2"/>
        <scheme val="minor"/>
      </rPr>
      <t xml:space="preserve">*% =
</t>
    </r>
  </si>
  <si>
    <r>
      <rPr>
        <b/>
        <sz val="11"/>
        <color rgb="FF0070C0"/>
        <rFont val="Calibri"/>
        <family val="2"/>
        <scheme val="minor"/>
      </rPr>
      <t>Fatigue 
Stress</t>
    </r>
    <r>
      <rPr>
        <sz val="11"/>
        <color rgb="FF0070C0"/>
        <rFont val="Calibri"/>
        <family val="2"/>
        <scheme val="minor"/>
      </rPr>
      <t xml:space="preserve">
(Ksi)
</t>
    </r>
    <r>
      <rPr>
        <sz val="11"/>
        <color rgb="FF0070C0"/>
        <rFont val="Calibri"/>
        <family val="2"/>
      </rPr>
      <t>σ</t>
    </r>
    <r>
      <rPr>
        <sz val="11"/>
        <color rgb="FF0070C0"/>
        <rFont val="Calibri"/>
        <family val="2"/>
        <scheme val="minor"/>
      </rPr>
      <t xml:space="preserve">*% =
</t>
    </r>
  </si>
  <si>
    <t>GroupSpecimenData_2023-2024</t>
  </si>
  <si>
    <r>
      <rPr>
        <b/>
        <sz val="11"/>
        <rFont val="Calibri"/>
        <family val="2"/>
        <scheme val="minor"/>
      </rPr>
      <t>G04</t>
    </r>
    <r>
      <rPr>
        <sz val="11"/>
        <rFont val="Calibri"/>
        <family val="2"/>
        <scheme val="minor"/>
      </rPr>
      <t>_01-24-2024-1_00pm_W</t>
    </r>
  </si>
  <si>
    <r>
      <rPr>
        <b/>
        <sz val="11"/>
        <rFont val="Calibri"/>
        <family val="2"/>
        <scheme val="minor"/>
      </rPr>
      <t>G08</t>
    </r>
    <r>
      <rPr>
        <sz val="11"/>
        <rFont val="Calibri"/>
        <family val="2"/>
        <scheme val="minor"/>
      </rPr>
      <t>_01-24-2024-3_00pm_W</t>
    </r>
  </si>
  <si>
    <r>
      <rPr>
        <b/>
        <sz val="11"/>
        <rFont val="Calibri"/>
        <family val="2"/>
        <scheme val="minor"/>
      </rPr>
      <t>G04</t>
    </r>
    <r>
      <rPr>
        <sz val="11"/>
        <rFont val="Calibri"/>
        <family val="2"/>
        <scheme val="minor"/>
      </rPr>
      <t>_03-13-2024-1_00pm_W</t>
    </r>
  </si>
  <si>
    <r>
      <rPr>
        <b/>
        <sz val="11"/>
        <rFont val="Calibri"/>
        <family val="2"/>
        <scheme val="minor"/>
      </rPr>
      <t>G08</t>
    </r>
    <r>
      <rPr>
        <sz val="11"/>
        <rFont val="Calibri"/>
        <family val="2"/>
        <scheme val="minor"/>
      </rPr>
      <t>_03-13-2024-3_00pm_W</t>
    </r>
  </si>
  <si>
    <r>
      <rPr>
        <b/>
        <sz val="11"/>
        <color theme="1"/>
        <rFont val="Calibri"/>
        <family val="2"/>
        <scheme val="minor"/>
      </rPr>
      <t>G03</t>
    </r>
    <r>
      <rPr>
        <sz val="11"/>
        <color theme="1"/>
        <rFont val="Calibri"/>
        <family val="2"/>
        <scheme val="minor"/>
      </rPr>
      <t>_01-31-2024-1_00pm_W</t>
    </r>
  </si>
  <si>
    <r>
      <rPr>
        <b/>
        <sz val="11"/>
        <rFont val="Calibri"/>
        <family val="2"/>
        <scheme val="minor"/>
      </rPr>
      <t>G03</t>
    </r>
    <r>
      <rPr>
        <sz val="11"/>
        <rFont val="Calibri"/>
        <family val="2"/>
        <scheme val="minor"/>
      </rPr>
      <t>_03-20-2024-1_00pm_W</t>
    </r>
  </si>
  <si>
    <r>
      <rPr>
        <b/>
        <sz val="11"/>
        <color theme="1"/>
        <rFont val="Calibri"/>
        <family val="2"/>
        <scheme val="minor"/>
      </rPr>
      <t>G07</t>
    </r>
    <r>
      <rPr>
        <sz val="11"/>
        <color theme="1"/>
        <rFont val="Calibri"/>
        <family val="2"/>
        <scheme val="minor"/>
      </rPr>
      <t>_01-31-2024-3_00pm_W</t>
    </r>
  </si>
  <si>
    <r>
      <rPr>
        <b/>
        <sz val="11"/>
        <rFont val="Calibri"/>
        <family val="2"/>
        <scheme val="minor"/>
      </rPr>
      <t>G07</t>
    </r>
    <r>
      <rPr>
        <sz val="11"/>
        <rFont val="Calibri"/>
        <family val="2"/>
        <scheme val="minor"/>
      </rPr>
      <t>_03-20-2024-3_00pm_W</t>
    </r>
  </si>
  <si>
    <r>
      <rPr>
        <b/>
        <sz val="11"/>
        <rFont val="Calibri"/>
        <family val="2"/>
        <scheme val="minor"/>
      </rPr>
      <t>G02</t>
    </r>
    <r>
      <rPr>
        <sz val="11"/>
        <rFont val="Calibri"/>
        <family val="2"/>
        <scheme val="minor"/>
      </rPr>
      <t>_02-07-2024-1_00pm_W</t>
    </r>
  </si>
  <si>
    <r>
      <rPr>
        <b/>
        <sz val="11"/>
        <rFont val="Calibri"/>
        <family val="2"/>
        <scheme val="minor"/>
      </rPr>
      <t>G06</t>
    </r>
    <r>
      <rPr>
        <sz val="11"/>
        <rFont val="Calibri"/>
        <family val="2"/>
        <scheme val="minor"/>
      </rPr>
      <t>_02-07-2024-3_00pm_W</t>
    </r>
  </si>
  <si>
    <r>
      <rPr>
        <b/>
        <sz val="11"/>
        <rFont val="Calibri"/>
        <family val="2"/>
        <scheme val="minor"/>
      </rPr>
      <t>G02</t>
    </r>
    <r>
      <rPr>
        <sz val="11"/>
        <rFont val="Calibri"/>
        <family val="2"/>
        <scheme val="minor"/>
      </rPr>
      <t>_02-21-2024-1_00pm_W</t>
    </r>
  </si>
  <si>
    <r>
      <rPr>
        <b/>
        <sz val="11"/>
        <rFont val="Calibri"/>
        <family val="2"/>
        <scheme val="minor"/>
      </rPr>
      <t>G06</t>
    </r>
    <r>
      <rPr>
        <sz val="11"/>
        <rFont val="Calibri"/>
        <family val="2"/>
        <scheme val="minor"/>
      </rPr>
      <t>_02-21-2024-3_00pm_W</t>
    </r>
  </si>
  <si>
    <r>
      <rPr>
        <b/>
        <sz val="11"/>
        <rFont val="Calibri"/>
        <family val="2"/>
        <scheme val="minor"/>
      </rPr>
      <t>G01</t>
    </r>
    <r>
      <rPr>
        <sz val="11"/>
        <rFont val="Calibri"/>
        <family val="2"/>
        <scheme val="minor"/>
      </rPr>
      <t>_02-14-2024-1_00pm_W</t>
    </r>
  </si>
  <si>
    <r>
      <rPr>
        <b/>
        <sz val="11"/>
        <rFont val="Calibri"/>
        <family val="2"/>
        <scheme val="minor"/>
      </rPr>
      <t>G01</t>
    </r>
    <r>
      <rPr>
        <sz val="11"/>
        <rFont val="Calibri"/>
        <family val="2"/>
        <scheme val="minor"/>
      </rPr>
      <t>_02-28-2024-1_00pm_W</t>
    </r>
  </si>
  <si>
    <r>
      <rPr>
        <b/>
        <sz val="11"/>
        <rFont val="Calibri"/>
        <family val="2"/>
        <scheme val="minor"/>
      </rPr>
      <t>G05</t>
    </r>
    <r>
      <rPr>
        <sz val="11"/>
        <rFont val="Calibri"/>
        <family val="2"/>
        <scheme val="minor"/>
      </rPr>
      <t>_02-14-2024-3_00pm_W</t>
    </r>
  </si>
  <si>
    <r>
      <rPr>
        <b/>
        <sz val="11"/>
        <rFont val="Calibri"/>
        <family val="2"/>
        <scheme val="minor"/>
      </rPr>
      <t>G05</t>
    </r>
    <r>
      <rPr>
        <sz val="11"/>
        <rFont val="Calibri"/>
        <family val="2"/>
        <scheme val="minor"/>
      </rPr>
      <t>_02-28-2024-3_00pm_W</t>
    </r>
  </si>
  <si>
    <t>2.1131 Kips</t>
  </si>
  <si>
    <t>2.3133 Kips</t>
  </si>
  <si>
    <t>2.0603 Kips</t>
  </si>
  <si>
    <t>2.3651 Kips</t>
  </si>
  <si>
    <t>1.8943 Kips</t>
  </si>
  <si>
    <t>1.6969 Kips</t>
  </si>
  <si>
    <t>2.1503 Kip</t>
  </si>
  <si>
    <t>2.4520 Kip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</si>
</sst>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</font>
    <font>
      <sz val="8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</font>
    <font>
      <b/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0" fillId="2" borderId="0" xfId="0" applyNumberFormat="1" applyFill="1" applyAlignment="1">
      <alignment horizontal="left"/>
    </xf>
    <xf numFmtId="0" fontId="0" fillId="2" borderId="0" xfId="0" applyFill="1"/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 horizontal="left"/>
    </xf>
    <xf numFmtId="4" fontId="0" fillId="2" borderId="1" xfId="0" applyNumberFormat="1" applyFill="1" applyBorder="1" applyAlignment="1">
      <alignment horizontal="left"/>
    </xf>
    <xf numFmtId="4" fontId="0" fillId="2" borderId="1" xfId="0" applyNumberForma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0" xfId="0" applyAlignment="1">
      <alignment horizontal="left" vertical="top" wrapText="1"/>
    </xf>
    <xf numFmtId="165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0" fontId="0" fillId="3" borderId="0" xfId="0" applyFill="1"/>
    <xf numFmtId="0" fontId="5" fillId="3" borderId="0" xfId="0" applyFont="1" applyFill="1"/>
    <xf numFmtId="164" fontId="0" fillId="3" borderId="0" xfId="0" applyNumberFormat="1" applyFill="1" applyAlignment="1">
      <alignment horizontal="left"/>
    </xf>
    <xf numFmtId="2" fontId="3" fillId="3" borderId="0" xfId="0" applyNumberFormat="1" applyFont="1" applyFill="1" applyAlignment="1">
      <alignment horizontal="left"/>
    </xf>
    <xf numFmtId="4" fontId="0" fillId="3" borderId="0" xfId="0" applyNumberFormat="1" applyFill="1" applyAlignment="1">
      <alignment horizontal="left"/>
    </xf>
    <xf numFmtId="0" fontId="9" fillId="3" borderId="0" xfId="0" applyFont="1" applyFill="1"/>
    <xf numFmtId="165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10" fontId="0" fillId="3" borderId="0" xfId="0" applyNumberFormat="1" applyFill="1" applyAlignment="1">
      <alignment horizontal="left"/>
    </xf>
    <xf numFmtId="0" fontId="8" fillId="3" borderId="0" xfId="0" applyFont="1" applyFill="1"/>
    <xf numFmtId="0" fontId="13" fillId="3" borderId="0" xfId="0" applyFont="1" applyFill="1"/>
    <xf numFmtId="164" fontId="5" fillId="3" borderId="0" xfId="0" applyNumberFormat="1" applyFont="1" applyFill="1" applyAlignment="1">
      <alignment horizontal="left"/>
    </xf>
    <xf numFmtId="2" fontId="5" fillId="3" borderId="0" xfId="0" applyNumberFormat="1" applyFont="1" applyFill="1" applyAlignment="1">
      <alignment horizontal="left"/>
    </xf>
    <xf numFmtId="4" fontId="5" fillId="3" borderId="0" xfId="0" applyNumberFormat="1" applyFont="1" applyFill="1" applyAlignment="1">
      <alignment horizontal="left"/>
    </xf>
    <xf numFmtId="0" fontId="14" fillId="3" borderId="0" xfId="0" applyFont="1" applyFill="1"/>
    <xf numFmtId="165" fontId="5" fillId="3" borderId="0" xfId="0" applyNumberFormat="1" applyFont="1" applyFill="1" applyAlignment="1">
      <alignment horizontal="left"/>
    </xf>
    <xf numFmtId="10" fontId="5" fillId="3" borderId="0" xfId="0" applyNumberFormat="1" applyFont="1" applyFill="1" applyAlignment="1">
      <alignment horizontal="left"/>
    </xf>
    <xf numFmtId="4" fontId="11" fillId="4" borderId="1" xfId="0" applyNumberFormat="1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horizontal="left"/>
    </xf>
    <xf numFmtId="2" fontId="16" fillId="3" borderId="0" xfId="0" applyNumberFormat="1" applyFont="1" applyFill="1" applyAlignment="1">
      <alignment horizontal="left"/>
    </xf>
    <xf numFmtId="4" fontId="17" fillId="4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7620</xdr:rowOff>
    </xdr:from>
    <xdr:to>
      <xdr:col>13</xdr:col>
      <xdr:colOff>7621</xdr:colOff>
      <xdr:row>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5D7616-0D3F-48F0-A8E7-30518A0432D6}"/>
            </a:ext>
          </a:extLst>
        </xdr:cNvPr>
        <xdr:cNvSpPr txBox="1"/>
      </xdr:nvSpPr>
      <xdr:spPr>
        <a:xfrm>
          <a:off x="7477125" y="7620"/>
          <a:ext cx="7446646" cy="24955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Tensile.......................................................................................................................................................................................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19050</xdr:colOff>
      <xdr:row>1</xdr:row>
      <xdr:rowOff>9525</xdr:rowOff>
    </xdr:from>
    <xdr:to>
      <xdr:col>6</xdr:col>
      <xdr:colOff>0</xdr:colOff>
      <xdr:row>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68599A-6A71-4F5C-90C6-09D2DCBC0B3D}"/>
            </a:ext>
          </a:extLst>
        </xdr:cNvPr>
        <xdr:cNvSpPr txBox="1"/>
      </xdr:nvSpPr>
      <xdr:spPr>
        <a:xfrm>
          <a:off x="19050" y="9525"/>
          <a:ext cx="7305675" cy="24765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Fatigue...................................................................................................................................................................................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47625</xdr:colOff>
      <xdr:row>54</xdr:row>
      <xdr:rowOff>1904</xdr:rowOff>
    </xdr:from>
    <xdr:to>
      <xdr:col>1</xdr:col>
      <xdr:colOff>219075</xdr:colOff>
      <xdr:row>64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DD523D-A4A9-446A-80D0-6A478B64C071}"/>
            </a:ext>
          </a:extLst>
        </xdr:cNvPr>
        <xdr:cNvSpPr txBox="1"/>
      </xdr:nvSpPr>
      <xdr:spPr>
        <a:xfrm>
          <a:off x="47625" y="16623029"/>
          <a:ext cx="2314575" cy="1864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/>
            <a:t>Notes:</a:t>
          </a:r>
        </a:p>
        <a:p>
          <a:pPr algn="l"/>
          <a:r>
            <a:rPr lang="el-GR" sz="1100"/>
            <a:t>σ</a:t>
          </a:r>
          <a:r>
            <a:rPr lang="en-US" sz="1100"/>
            <a:t> ("Sigma" code: 03C3) = Stress</a:t>
          </a:r>
        </a:p>
        <a:p>
          <a:pPr algn="l"/>
          <a:r>
            <a:rPr lang="en-US" sz="1100"/>
            <a:t>ϵ ("Epsilon"</a:t>
          </a:r>
          <a:r>
            <a:rPr lang="en-US" sz="1100" baseline="0"/>
            <a:t> code: 03F5) = Strain</a:t>
          </a:r>
        </a:p>
        <a:p>
          <a:pPr algn="l"/>
          <a:r>
            <a:rPr lang="en-US" sz="1100" baseline="0"/>
            <a:t>Δ ("Delta" code: 0394) = change in</a:t>
          </a:r>
        </a:p>
        <a:p>
          <a:pPr algn="l"/>
          <a:r>
            <a:rPr lang="en-US" sz="1100" baseline="0"/>
            <a:t>P = Axial Force</a:t>
          </a:r>
        </a:p>
        <a:p>
          <a:pPr algn="l"/>
          <a:r>
            <a:rPr lang="en-US" sz="1100" baseline="0"/>
            <a:t>A = Area</a:t>
          </a:r>
        </a:p>
        <a:p>
          <a:pPr algn="l"/>
          <a:r>
            <a:rPr lang="en-US" sz="1100" baseline="0"/>
            <a:t>L = Length</a:t>
          </a: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Stress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P/A -&gt;units "Ksi"</a:t>
          </a: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Strain ϵ =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L/L -&gt;units "in/in"</a:t>
          </a:r>
          <a:endParaRPr lang="en-US" sz="1100" i="1" baseline="0"/>
        </a:p>
        <a:p>
          <a:pPr algn="l"/>
          <a:r>
            <a:rPr lang="en-US" sz="1100"/>
            <a:t>Ksi = Kilopound</a:t>
          </a:r>
          <a:r>
            <a:rPr lang="en-US" sz="1100" baseline="0"/>
            <a:t> Per Square Inch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activeCell="G26" sqref="G26"/>
    </sheetView>
  </sheetViews>
  <sheetFormatPr defaultRowHeight="15" x14ac:dyDescent="0.25"/>
  <cols>
    <col min="1" max="1" width="30.28515625" customWidth="1"/>
    <col min="2" max="2" width="25.5703125" customWidth="1"/>
    <col min="3" max="3" width="17.28515625" style="2" customWidth="1"/>
    <col min="4" max="4" width="13" style="2" customWidth="1"/>
    <col min="5" max="5" width="12.7109375" style="1" customWidth="1"/>
    <col min="6" max="6" width="15.140625" style="4" customWidth="1"/>
    <col min="7" max="7" width="3" style="20" customWidth="1"/>
    <col min="8" max="8" width="9.140625" customWidth="1"/>
    <col min="9" max="9" width="27.7109375" style="3" customWidth="1"/>
    <col min="10" max="10" width="15" style="3" customWidth="1"/>
    <col min="11" max="11" width="19.7109375" style="1" customWidth="1"/>
    <col min="12" max="12" width="15.7109375" style="5" customWidth="1"/>
    <col min="13" max="13" width="11.5703125" style="1" customWidth="1"/>
  </cols>
  <sheetData>
    <row r="1" spans="1:13" x14ac:dyDescent="0.25">
      <c r="A1" t="s">
        <v>33</v>
      </c>
    </row>
    <row r="2" spans="1:13" ht="20.45" customHeight="1" x14ac:dyDescent="0.25">
      <c r="G2" s="17"/>
    </row>
    <row r="3" spans="1:13" ht="72.75" customHeight="1" x14ac:dyDescent="0.25">
      <c r="A3" s="24" t="s">
        <v>23</v>
      </c>
      <c r="B3" s="24" t="s">
        <v>24</v>
      </c>
      <c r="C3" s="25" t="s">
        <v>26</v>
      </c>
      <c r="D3" s="25" t="s">
        <v>30</v>
      </c>
      <c r="E3" s="26" t="s">
        <v>32</v>
      </c>
      <c r="F3" s="27" t="s">
        <v>29</v>
      </c>
      <c r="G3" s="18"/>
      <c r="H3" s="21"/>
      <c r="I3" s="28" t="s">
        <v>28</v>
      </c>
      <c r="J3" s="28" t="s">
        <v>27</v>
      </c>
      <c r="K3" s="23" t="s">
        <v>25</v>
      </c>
      <c r="L3" s="29" t="s">
        <v>6</v>
      </c>
      <c r="M3" s="26" t="s">
        <v>31</v>
      </c>
    </row>
    <row r="4" spans="1:13" x14ac:dyDescent="0.25">
      <c r="C4" s="2" t="s">
        <v>4</v>
      </c>
      <c r="D4" s="2" t="s">
        <v>2</v>
      </c>
      <c r="E4" s="6" t="s">
        <v>4</v>
      </c>
      <c r="F4" s="4" t="s">
        <v>3</v>
      </c>
      <c r="G4" s="17"/>
      <c r="I4" s="3" t="s">
        <v>3</v>
      </c>
      <c r="J4" s="3" t="s">
        <v>2</v>
      </c>
      <c r="K4" s="1" t="s">
        <v>4</v>
      </c>
      <c r="L4" s="5" t="s">
        <v>5</v>
      </c>
      <c r="M4" s="6" t="s">
        <v>4</v>
      </c>
    </row>
    <row r="5" spans="1:13" ht="4.5" customHeight="1" x14ac:dyDescent="0.25">
      <c r="A5" s="12"/>
      <c r="B5" s="12"/>
      <c r="C5" s="13"/>
      <c r="D5" s="13"/>
      <c r="E5" s="15"/>
      <c r="F5" s="11"/>
      <c r="G5" s="17"/>
      <c r="H5" s="12"/>
      <c r="I5" s="14"/>
      <c r="J5" s="14"/>
      <c r="K5" s="15"/>
      <c r="L5" s="16"/>
      <c r="M5" s="15"/>
    </row>
    <row r="6" spans="1:13" x14ac:dyDescent="0.25">
      <c r="A6" t="s">
        <v>22</v>
      </c>
      <c r="G6" s="17"/>
    </row>
    <row r="7" spans="1:13" s="30" customFormat="1" x14ac:dyDescent="0.25">
      <c r="A7" s="30" t="s">
        <v>0</v>
      </c>
      <c r="B7" s="31" t="s">
        <v>34</v>
      </c>
      <c r="C7" s="32">
        <f>(D7*E7)</f>
        <v>4.3001457777777778</v>
      </c>
      <c r="D7" s="32">
        <v>6.4000000000000001E-2</v>
      </c>
      <c r="E7" s="33">
        <f>M7</f>
        <v>67.189777777777778</v>
      </c>
      <c r="F7" s="34">
        <v>1152</v>
      </c>
      <c r="G7" s="47" t="s">
        <v>17</v>
      </c>
      <c r="H7" s="35" t="s">
        <v>19</v>
      </c>
      <c r="I7" s="36">
        <v>4.6516000000000002</v>
      </c>
      <c r="J7" s="36">
        <v>6.3E-2</v>
      </c>
      <c r="K7" s="37">
        <f>(I7/J7)</f>
        <v>73.834920634920636</v>
      </c>
      <c r="L7" s="38">
        <v>0.91</v>
      </c>
      <c r="M7" s="33">
        <f>K7*L7</f>
        <v>67.189777777777778</v>
      </c>
    </row>
    <row r="8" spans="1:13" s="31" customFormat="1" x14ac:dyDescent="0.25">
      <c r="A8" s="31" t="s">
        <v>1</v>
      </c>
      <c r="B8" s="31" t="s">
        <v>36</v>
      </c>
      <c r="C8" s="41">
        <f t="shared" ref="C8:C50" si="0">(D8*E8)</f>
        <v>4.1792041777777778</v>
      </c>
      <c r="D8" s="41">
        <v>6.2199999999999998E-2</v>
      </c>
      <c r="E8" s="33">
        <f>M7</f>
        <v>67.189777777777778</v>
      </c>
      <c r="F8" s="43">
        <v>687</v>
      </c>
      <c r="G8" s="47" t="s">
        <v>18</v>
      </c>
      <c r="I8" s="45" t="s">
        <v>7</v>
      </c>
      <c r="J8" s="45">
        <v>2.8199999999999999E-2</v>
      </c>
      <c r="K8" s="42"/>
      <c r="L8" s="46"/>
      <c r="M8" s="42"/>
    </row>
    <row r="9" spans="1:13" x14ac:dyDescent="0.25">
      <c r="B9" t="s">
        <v>13</v>
      </c>
      <c r="C9" s="2" t="s">
        <v>54</v>
      </c>
      <c r="E9" s="6"/>
      <c r="F9" s="10"/>
      <c r="G9" s="19"/>
      <c r="I9" s="3" t="s">
        <v>9</v>
      </c>
      <c r="J9" s="3">
        <v>3.6069</v>
      </c>
    </row>
    <row r="10" spans="1:13" x14ac:dyDescent="0.25">
      <c r="E10" s="6"/>
      <c r="F10" s="10"/>
      <c r="G10" s="19"/>
      <c r="I10" s="3" t="s">
        <v>10</v>
      </c>
      <c r="J10" s="3">
        <f>J9/J8</f>
        <v>127.90425531914894</v>
      </c>
    </row>
    <row r="11" spans="1:13" x14ac:dyDescent="0.25">
      <c r="E11" s="6"/>
      <c r="F11" s="10"/>
      <c r="G11" s="19"/>
      <c r="I11" s="3" t="s">
        <v>12</v>
      </c>
      <c r="J11" s="3" t="s">
        <v>20</v>
      </c>
    </row>
    <row r="12" spans="1:13" x14ac:dyDescent="0.25">
      <c r="G12" s="17"/>
    </row>
    <row r="13" spans="1:13" s="30" customFormat="1" x14ac:dyDescent="0.25">
      <c r="A13" s="30" t="s">
        <v>0</v>
      </c>
      <c r="B13" s="31" t="s">
        <v>35</v>
      </c>
      <c r="C13" s="32">
        <f>(D13*E13)</f>
        <v>3.784656423192772</v>
      </c>
      <c r="D13" s="32">
        <v>6.3500000000000001E-2</v>
      </c>
      <c r="E13" s="33">
        <f>M13</f>
        <v>59.60088855421688</v>
      </c>
      <c r="F13" s="34">
        <v>17805</v>
      </c>
      <c r="G13" s="47" t="s">
        <v>17</v>
      </c>
      <c r="H13" s="39" t="s">
        <v>19</v>
      </c>
      <c r="I13" s="36">
        <v>4.3489000000000004</v>
      </c>
      <c r="J13" s="36">
        <v>6.6400000000000001E-2</v>
      </c>
      <c r="K13" s="37">
        <f t="shared" ref="K13:K31" si="1">(I13/J13)</f>
        <v>65.495481927710856</v>
      </c>
      <c r="L13" s="38">
        <v>0.91</v>
      </c>
      <c r="M13" s="33">
        <f>K13*L13</f>
        <v>59.60088855421688</v>
      </c>
    </row>
    <row r="14" spans="1:13" s="31" customFormat="1" x14ac:dyDescent="0.25">
      <c r="A14" s="31" t="s">
        <v>1</v>
      </c>
      <c r="B14" s="31" t="s">
        <v>37</v>
      </c>
      <c r="C14" s="41">
        <f t="shared" si="0"/>
        <v>3.6356542018072298</v>
      </c>
      <c r="D14" s="41">
        <v>6.0999999999999999E-2</v>
      </c>
      <c r="E14" s="33">
        <f>M13</f>
        <v>59.60088855421688</v>
      </c>
      <c r="F14" s="43">
        <v>16802</v>
      </c>
      <c r="G14" s="48" t="s">
        <v>18</v>
      </c>
      <c r="I14" s="45" t="s">
        <v>8</v>
      </c>
      <c r="J14" s="45">
        <v>3.4700000000000002E-2</v>
      </c>
      <c r="K14" s="42"/>
      <c r="L14" s="46"/>
      <c r="M14" s="42"/>
    </row>
    <row r="15" spans="1:13" x14ac:dyDescent="0.25">
      <c r="B15" t="s">
        <v>13</v>
      </c>
      <c r="C15" s="2" t="s">
        <v>55</v>
      </c>
      <c r="E15" s="6"/>
      <c r="F15" s="10"/>
      <c r="G15" s="19"/>
      <c r="I15" s="3" t="s">
        <v>9</v>
      </c>
      <c r="J15" s="3">
        <v>3.2704</v>
      </c>
    </row>
    <row r="16" spans="1:13" x14ac:dyDescent="0.25">
      <c r="E16" s="6"/>
      <c r="F16" s="10"/>
      <c r="G16" s="19"/>
      <c r="I16" s="3" t="s">
        <v>10</v>
      </c>
      <c r="J16" s="3">
        <f>J15/J14</f>
        <v>94.247838616714688</v>
      </c>
    </row>
    <row r="17" spans="1:13" x14ac:dyDescent="0.25">
      <c r="E17" s="6"/>
      <c r="F17" s="10"/>
      <c r="G17" s="19"/>
      <c r="I17" s="3" t="s">
        <v>12</v>
      </c>
      <c r="J17" s="3" t="s">
        <v>20</v>
      </c>
    </row>
    <row r="18" spans="1:13" x14ac:dyDescent="0.25">
      <c r="G18" s="17"/>
    </row>
    <row r="19" spans="1:13" s="30" customFormat="1" x14ac:dyDescent="0.25">
      <c r="A19" s="30" t="s">
        <v>0</v>
      </c>
      <c r="B19" s="30" t="s">
        <v>38</v>
      </c>
      <c r="C19" s="32">
        <f t="shared" si="0"/>
        <v>4.1773885714285717</v>
      </c>
      <c r="D19" s="32">
        <v>6.4500000000000002E-2</v>
      </c>
      <c r="E19" s="33">
        <f>M19</f>
        <v>64.765714285714282</v>
      </c>
      <c r="F19" s="34">
        <v>990</v>
      </c>
      <c r="G19" s="48" t="s">
        <v>17</v>
      </c>
      <c r="H19" s="40" t="s">
        <v>19</v>
      </c>
      <c r="I19" s="36">
        <v>4.5335999999999999</v>
      </c>
      <c r="J19" s="36">
        <v>6.3E-2</v>
      </c>
      <c r="K19" s="37">
        <f>(I19/J19)</f>
        <v>71.961904761904762</v>
      </c>
      <c r="L19" s="38">
        <v>0.9</v>
      </c>
      <c r="M19" s="33">
        <f t="shared" ref="M19:M49" si="2">K19*L19</f>
        <v>64.765714285714282</v>
      </c>
    </row>
    <row r="20" spans="1:13" s="31" customFormat="1" x14ac:dyDescent="0.25">
      <c r="A20" s="31" t="s">
        <v>1</v>
      </c>
      <c r="B20" s="31" t="s">
        <v>39</v>
      </c>
      <c r="C20" s="41">
        <f>(D20*E20)</f>
        <v>4.0025211428571428</v>
      </c>
      <c r="D20" s="41">
        <v>6.1800000000000001E-2</v>
      </c>
      <c r="E20" s="33">
        <f>M19</f>
        <v>64.765714285714282</v>
      </c>
      <c r="F20" s="43">
        <v>1561</v>
      </c>
      <c r="G20" s="48" t="s">
        <v>18</v>
      </c>
      <c r="I20" s="45" t="s">
        <v>8</v>
      </c>
      <c r="J20" s="45">
        <v>3.5000000000000003E-2</v>
      </c>
      <c r="K20" s="42"/>
      <c r="L20" s="46"/>
      <c r="M20" s="42"/>
    </row>
    <row r="21" spans="1:13" x14ac:dyDescent="0.25">
      <c r="A21" s="8"/>
      <c r="B21" s="8" t="s">
        <v>13</v>
      </c>
      <c r="C21" s="9" t="s">
        <v>56</v>
      </c>
      <c r="D21" s="7"/>
      <c r="E21" s="6"/>
      <c r="F21" s="10"/>
      <c r="G21" s="19"/>
      <c r="I21" s="3" t="s">
        <v>14</v>
      </c>
      <c r="J21" s="22">
        <v>3.5139999999999998</v>
      </c>
    </row>
    <row r="22" spans="1:13" x14ac:dyDescent="0.25">
      <c r="A22" s="8"/>
      <c r="B22" s="8"/>
      <c r="C22" s="9"/>
      <c r="D22" s="7"/>
      <c r="E22" s="6"/>
      <c r="F22" s="10"/>
      <c r="G22" s="19"/>
      <c r="I22" s="3" t="s">
        <v>10</v>
      </c>
      <c r="J22" s="3">
        <f>J21/J20</f>
        <v>100.39999999999999</v>
      </c>
    </row>
    <row r="23" spans="1:13" x14ac:dyDescent="0.25">
      <c r="A23" s="8"/>
      <c r="B23" s="8"/>
      <c r="C23" s="9"/>
      <c r="D23" s="7"/>
      <c r="E23" s="6"/>
      <c r="F23" s="10"/>
      <c r="G23" s="19"/>
      <c r="I23" s="3" t="s">
        <v>12</v>
      </c>
      <c r="J23" s="3" t="s">
        <v>20</v>
      </c>
    </row>
    <row r="24" spans="1:13" x14ac:dyDescent="0.25">
      <c r="G24" s="17"/>
    </row>
    <row r="25" spans="1:13" s="30" customFormat="1" x14ac:dyDescent="0.25">
      <c r="A25" s="30" t="s">
        <v>0</v>
      </c>
      <c r="B25" s="30" t="s">
        <v>40</v>
      </c>
      <c r="C25" s="32">
        <f t="shared" si="0"/>
        <v>4.0332492171052623</v>
      </c>
      <c r="D25" s="32">
        <v>6.3799999999999996E-2</v>
      </c>
      <c r="E25" s="33">
        <f>M25</f>
        <v>63.21707236842105</v>
      </c>
      <c r="F25" s="34">
        <v>6445</v>
      </c>
      <c r="G25" s="48" t="s">
        <v>17</v>
      </c>
      <c r="H25" s="40" t="s">
        <v>19</v>
      </c>
      <c r="I25" s="36">
        <v>4.4692999999999996</v>
      </c>
      <c r="J25" s="36">
        <v>6.08E-2</v>
      </c>
      <c r="K25" s="37">
        <f t="shared" si="1"/>
        <v>73.50822368421052</v>
      </c>
      <c r="L25" s="38">
        <v>0.86</v>
      </c>
      <c r="M25" s="49">
        <f t="shared" si="2"/>
        <v>63.21707236842105</v>
      </c>
    </row>
    <row r="26" spans="1:13" s="31" customFormat="1" x14ac:dyDescent="0.25">
      <c r="A26" s="31" t="s">
        <v>1</v>
      </c>
      <c r="B26" s="31" t="s">
        <v>41</v>
      </c>
      <c r="C26" s="41">
        <f t="shared" si="0"/>
        <v>4.0395709243421054</v>
      </c>
      <c r="D26" s="41">
        <v>6.3899999999999998E-2</v>
      </c>
      <c r="E26" s="33">
        <f>M25</f>
        <v>63.21707236842105</v>
      </c>
      <c r="F26" s="43">
        <v>1703</v>
      </c>
      <c r="G26" s="48" t="s">
        <v>18</v>
      </c>
      <c r="I26" s="45" t="s">
        <v>8</v>
      </c>
      <c r="J26" s="45">
        <v>3.5700000000000003E-2</v>
      </c>
      <c r="K26" s="42"/>
      <c r="L26" s="46"/>
      <c r="M26" s="42"/>
    </row>
    <row r="27" spans="1:13" x14ac:dyDescent="0.25">
      <c r="B27" t="s">
        <v>13</v>
      </c>
      <c r="C27" s="2" t="s">
        <v>57</v>
      </c>
      <c r="E27" s="6"/>
      <c r="F27" s="10"/>
      <c r="G27" s="19"/>
      <c r="I27" s="3" t="s">
        <v>15</v>
      </c>
      <c r="J27" s="22">
        <v>3.3883000000000001</v>
      </c>
    </row>
    <row r="28" spans="1:13" x14ac:dyDescent="0.25">
      <c r="E28" s="6"/>
      <c r="F28" s="10"/>
      <c r="G28" s="19"/>
      <c r="I28" s="3" t="s">
        <v>10</v>
      </c>
      <c r="J28" s="3">
        <f>J27/J26</f>
        <v>94.910364145658264</v>
      </c>
    </row>
    <row r="29" spans="1:13" x14ac:dyDescent="0.25">
      <c r="E29" s="6"/>
      <c r="F29" s="10"/>
      <c r="G29" s="19"/>
      <c r="I29" s="3" t="s">
        <v>12</v>
      </c>
      <c r="J29" s="3" t="s">
        <v>20</v>
      </c>
    </row>
    <row r="30" spans="1:13" x14ac:dyDescent="0.25">
      <c r="G30" s="17"/>
    </row>
    <row r="31" spans="1:13" s="31" customFormat="1" x14ac:dyDescent="0.25">
      <c r="A31" s="31" t="s">
        <v>0</v>
      </c>
      <c r="B31" s="31" t="s">
        <v>42</v>
      </c>
      <c r="C31" s="41">
        <f t="shared" si="0"/>
        <v>3.8725799999999997</v>
      </c>
      <c r="D31" s="41">
        <v>6.2E-2</v>
      </c>
      <c r="E31" s="33">
        <f>M31</f>
        <v>62.460967741935477</v>
      </c>
      <c r="F31" s="43">
        <v>14359.5</v>
      </c>
      <c r="G31" s="48" t="s">
        <v>17</v>
      </c>
      <c r="H31" s="44" t="s">
        <v>19</v>
      </c>
      <c r="I31" s="45">
        <v>4.5030000000000001</v>
      </c>
      <c r="J31" s="45">
        <v>6.2E-2</v>
      </c>
      <c r="K31" s="42">
        <f t="shared" si="1"/>
        <v>72.629032258064512</v>
      </c>
      <c r="L31" s="46">
        <v>0.86</v>
      </c>
      <c r="M31" s="49">
        <f t="shared" si="2"/>
        <v>62.460967741935477</v>
      </c>
    </row>
    <row r="32" spans="1:13" s="31" customFormat="1" x14ac:dyDescent="0.25">
      <c r="A32" s="31" t="s">
        <v>1</v>
      </c>
      <c r="B32" s="31" t="s">
        <v>44</v>
      </c>
      <c r="C32" s="41">
        <f t="shared" si="0"/>
        <v>3.8413495161290316</v>
      </c>
      <c r="D32" s="41">
        <v>6.1499999999999999E-2</v>
      </c>
      <c r="E32" s="33">
        <f>M31</f>
        <v>62.460967741935477</v>
      </c>
      <c r="F32" s="43">
        <v>9965</v>
      </c>
      <c r="G32" s="48" t="s">
        <v>18</v>
      </c>
      <c r="I32" s="45" t="s">
        <v>8</v>
      </c>
      <c r="J32" s="45">
        <v>3.73E-2</v>
      </c>
      <c r="K32" s="42"/>
      <c r="L32" s="46"/>
      <c r="M32" s="42"/>
    </row>
    <row r="33" spans="1:13" x14ac:dyDescent="0.25">
      <c r="B33" t="s">
        <v>13</v>
      </c>
      <c r="C33" s="2" t="s">
        <v>50</v>
      </c>
      <c r="E33" s="6"/>
      <c r="F33" s="10"/>
      <c r="G33" s="19"/>
      <c r="I33" s="3" t="s">
        <v>9</v>
      </c>
      <c r="J33" s="3">
        <v>3.5314999999999999</v>
      </c>
    </row>
    <row r="34" spans="1:13" x14ac:dyDescent="0.25">
      <c r="E34" s="6"/>
      <c r="F34" s="10"/>
      <c r="G34" s="19"/>
      <c r="I34" s="3" t="s">
        <v>11</v>
      </c>
      <c r="J34" s="3">
        <f>J33/J32</f>
        <v>94.678284182305632</v>
      </c>
    </row>
    <row r="35" spans="1:13" x14ac:dyDescent="0.25">
      <c r="E35" s="6"/>
      <c r="F35" s="10"/>
      <c r="G35" s="19"/>
      <c r="I35" s="3" t="s">
        <v>12</v>
      </c>
      <c r="J35" s="3" t="s">
        <v>20</v>
      </c>
    </row>
    <row r="36" spans="1:13" x14ac:dyDescent="0.25">
      <c r="G36" s="17"/>
    </row>
    <row r="37" spans="1:13" s="31" customFormat="1" x14ac:dyDescent="0.25">
      <c r="A37" s="31" t="s">
        <v>21</v>
      </c>
      <c r="B37" s="31" t="s">
        <v>43</v>
      </c>
      <c r="C37" s="41">
        <f t="shared" si="0"/>
        <v>3.5311835085536547</v>
      </c>
      <c r="D37" s="41">
        <v>5.9700000000000003E-2</v>
      </c>
      <c r="E37" s="33">
        <f>M37</f>
        <v>59.148802488335924</v>
      </c>
      <c r="F37" s="43">
        <v>151744</v>
      </c>
      <c r="G37" s="48" t="s">
        <v>17</v>
      </c>
      <c r="H37" s="44" t="s">
        <v>19</v>
      </c>
      <c r="I37" s="45">
        <v>4.5277000000000003</v>
      </c>
      <c r="J37" s="45">
        <v>6.4299999999999996E-2</v>
      </c>
      <c r="K37" s="42">
        <f>(I37/J37)</f>
        <v>70.415241057542772</v>
      </c>
      <c r="L37" s="46">
        <v>0.84</v>
      </c>
      <c r="M37" s="49">
        <f>K37*L37</f>
        <v>59.148802488335924</v>
      </c>
    </row>
    <row r="38" spans="1:13" s="31" customFormat="1" x14ac:dyDescent="0.25">
      <c r="A38" s="31" t="s">
        <v>1</v>
      </c>
      <c r="B38" s="31" t="s">
        <v>45</v>
      </c>
      <c r="C38" s="41">
        <f t="shared" si="0"/>
        <v>3.7086299160186629</v>
      </c>
      <c r="D38" s="41">
        <v>6.2700000000000006E-2</v>
      </c>
      <c r="E38" s="49">
        <f>M37</f>
        <v>59.148802488335924</v>
      </c>
      <c r="F38" s="43">
        <v>16431</v>
      </c>
      <c r="G38" s="48" t="s">
        <v>18</v>
      </c>
      <c r="I38" s="45" t="s">
        <v>8</v>
      </c>
      <c r="J38" s="45">
        <v>3.8100000000000002E-2</v>
      </c>
      <c r="K38" s="42"/>
      <c r="L38" s="46"/>
      <c r="M38" s="42"/>
    </row>
    <row r="39" spans="1:13" x14ac:dyDescent="0.25">
      <c r="B39" t="s">
        <v>13</v>
      </c>
      <c r="C39" s="2" t="s">
        <v>51</v>
      </c>
      <c r="E39" s="6"/>
      <c r="F39" s="10"/>
      <c r="G39" s="19"/>
      <c r="I39" s="3" t="s">
        <v>9</v>
      </c>
      <c r="J39" s="3">
        <v>3.6309</v>
      </c>
    </row>
    <row r="40" spans="1:13" x14ac:dyDescent="0.25">
      <c r="E40" s="6"/>
      <c r="F40" s="10"/>
      <c r="G40" s="19"/>
      <c r="I40" s="3" t="s">
        <v>10</v>
      </c>
      <c r="J40" s="3">
        <f>J39/J38</f>
        <v>95.299212598425186</v>
      </c>
    </row>
    <row r="41" spans="1:13" x14ac:dyDescent="0.25">
      <c r="E41" s="6"/>
      <c r="F41" s="10"/>
      <c r="G41" s="19"/>
      <c r="I41" s="3" t="s">
        <v>12</v>
      </c>
      <c r="J41" s="3" t="s">
        <v>20</v>
      </c>
    </row>
    <row r="42" spans="1:13" x14ac:dyDescent="0.25">
      <c r="G42" s="17"/>
    </row>
    <row r="43" spans="1:13" s="31" customFormat="1" x14ac:dyDescent="0.25">
      <c r="A43" s="31" t="s">
        <v>0</v>
      </c>
      <c r="B43" s="31" t="s">
        <v>46</v>
      </c>
      <c r="C43" s="41">
        <f t="shared" si="0"/>
        <v>3.9004670063694262</v>
      </c>
      <c r="D43" s="41">
        <v>6.2399999999999997E-2</v>
      </c>
      <c r="E43" s="33">
        <f>M43</f>
        <v>62.507484076433116</v>
      </c>
      <c r="F43" s="43">
        <v>20950</v>
      </c>
      <c r="G43" s="48" t="s">
        <v>17</v>
      </c>
      <c r="H43" s="44" t="s">
        <v>19</v>
      </c>
      <c r="I43" s="45">
        <v>4.6181999999999999</v>
      </c>
      <c r="J43" s="45">
        <v>6.2799999999999995E-2</v>
      </c>
      <c r="K43" s="42">
        <f>(I43/J43)</f>
        <v>73.538216560509554</v>
      </c>
      <c r="L43" s="46">
        <v>0.85</v>
      </c>
      <c r="M43" s="49">
        <f t="shared" si="2"/>
        <v>62.507484076433116</v>
      </c>
    </row>
    <row r="44" spans="1:13" s="31" customFormat="1" x14ac:dyDescent="0.25">
      <c r="A44" s="31" t="s">
        <v>1</v>
      </c>
      <c r="B44" s="31" t="s">
        <v>47</v>
      </c>
      <c r="C44" s="41">
        <f>(D44*E44)</f>
        <v>3.8942162579617832</v>
      </c>
      <c r="D44" s="41">
        <v>6.2300000000000001E-2</v>
      </c>
      <c r="E44" s="33">
        <f>M43</f>
        <v>62.507484076433116</v>
      </c>
      <c r="F44" s="43">
        <v>2451</v>
      </c>
      <c r="G44" s="48" t="s">
        <v>18</v>
      </c>
      <c r="I44" s="45" t="s">
        <v>8</v>
      </c>
      <c r="J44" s="45">
        <v>3.5000000000000003E-2</v>
      </c>
      <c r="K44" s="42"/>
      <c r="L44" s="46"/>
      <c r="M44" s="42"/>
    </row>
    <row r="45" spans="1:13" x14ac:dyDescent="0.25">
      <c r="B45" t="s">
        <v>13</v>
      </c>
      <c r="C45" s="2" t="s">
        <v>52</v>
      </c>
      <c r="E45" s="6"/>
      <c r="F45" s="10"/>
      <c r="G45" s="19"/>
      <c r="I45" s="3" t="s">
        <v>16</v>
      </c>
      <c r="J45" s="22">
        <v>3.5453999999999999</v>
      </c>
    </row>
    <row r="46" spans="1:13" x14ac:dyDescent="0.25">
      <c r="E46" s="6"/>
      <c r="F46" s="10"/>
      <c r="G46" s="19"/>
      <c r="I46" s="3" t="s">
        <v>10</v>
      </c>
      <c r="J46" s="3">
        <f>J45/J44</f>
        <v>101.29714285714284</v>
      </c>
    </row>
    <row r="47" spans="1:13" x14ac:dyDescent="0.25">
      <c r="E47" s="6"/>
      <c r="F47" s="10"/>
      <c r="G47" s="19"/>
      <c r="I47" s="3" t="s">
        <v>12</v>
      </c>
      <c r="J47" s="3" t="s">
        <v>20</v>
      </c>
    </row>
    <row r="48" spans="1:13" x14ac:dyDescent="0.25">
      <c r="G48" s="17"/>
    </row>
    <row r="49" spans="1:13" s="31" customFormat="1" x14ac:dyDescent="0.25">
      <c r="A49" s="31" t="s">
        <v>0</v>
      </c>
      <c r="B49" s="31" t="s">
        <v>48</v>
      </c>
      <c r="C49" s="41">
        <f t="shared" si="0"/>
        <v>3.6841258564593304</v>
      </c>
      <c r="D49" s="41">
        <v>6.3600000000000004E-2</v>
      </c>
      <c r="E49" s="33">
        <f>M49</f>
        <v>57.926507177033493</v>
      </c>
      <c r="F49" s="43">
        <v>8237</v>
      </c>
      <c r="G49" s="48" t="s">
        <v>17</v>
      </c>
      <c r="H49" s="44" t="s">
        <v>19</v>
      </c>
      <c r="I49" s="45">
        <v>4.3238000000000003</v>
      </c>
      <c r="J49" s="45">
        <v>6.2700000000000006E-2</v>
      </c>
      <c r="K49" s="42">
        <f>(I49/J49)</f>
        <v>68.960127591706538</v>
      </c>
      <c r="L49" s="46">
        <v>0.84</v>
      </c>
      <c r="M49" s="49">
        <f t="shared" si="2"/>
        <v>57.926507177033493</v>
      </c>
    </row>
    <row r="50" spans="1:13" s="31" customFormat="1" x14ac:dyDescent="0.25">
      <c r="A50" s="31" t="s">
        <v>1</v>
      </c>
      <c r="B50" s="31" t="s">
        <v>49</v>
      </c>
      <c r="C50" s="41">
        <f t="shared" si="0"/>
        <v>3.5219316363636364</v>
      </c>
      <c r="D50" s="41">
        <v>6.08E-2</v>
      </c>
      <c r="E50" s="33">
        <f>M49</f>
        <v>57.926507177033493</v>
      </c>
      <c r="F50" s="43">
        <v>74891.5</v>
      </c>
      <c r="G50" s="50" t="s">
        <v>18</v>
      </c>
      <c r="I50" s="45" t="s">
        <v>8</v>
      </c>
      <c r="J50" s="45">
        <v>3.1E-2</v>
      </c>
      <c r="K50" s="42"/>
      <c r="L50" s="46"/>
      <c r="M50" s="42"/>
    </row>
    <row r="51" spans="1:13" x14ac:dyDescent="0.25">
      <c r="B51" t="s">
        <v>13</v>
      </c>
      <c r="C51" s="2" t="s">
        <v>53</v>
      </c>
      <c r="E51" s="6"/>
      <c r="F51" s="10"/>
      <c r="G51" s="19"/>
      <c r="I51" s="3" t="s">
        <v>16</v>
      </c>
      <c r="J51" s="22">
        <v>3.0745</v>
      </c>
    </row>
    <row r="52" spans="1:13" x14ac:dyDescent="0.25">
      <c r="E52" s="6"/>
      <c r="F52" s="10"/>
      <c r="G52" s="19"/>
      <c r="I52" s="3" t="s">
        <v>10</v>
      </c>
      <c r="J52" s="3">
        <f>J51/J50</f>
        <v>99.177419354838705</v>
      </c>
    </row>
    <row r="53" spans="1:13" x14ac:dyDescent="0.25">
      <c r="E53" s="6"/>
      <c r="F53" s="10"/>
      <c r="G53" s="19"/>
      <c r="I53" s="3" t="s">
        <v>12</v>
      </c>
      <c r="J53" s="3" t="s">
        <v>20</v>
      </c>
    </row>
    <row r="54" spans="1:13" x14ac:dyDescent="0.25">
      <c r="G54" s="17"/>
    </row>
  </sheetData>
  <phoneticPr fontId="7" type="noConversion"/>
  <printOptions gridLines="1"/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Minnesota State University, Mankato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MTS22Kip</dc:creator>
  <cp:lastModifiedBy>MTS22Kip</cp:lastModifiedBy>
  <cp:lastPrinted>2022-02-08T17:06:46Z</cp:lastPrinted>
  <dcterms:created xsi:type="dcterms:W3CDTF">2019-03-21T14:05:05Z</dcterms:created>
  <dcterms:modified xsi:type="dcterms:W3CDTF">2024-03-20T20:53:27Z</dcterms:modified>
</cp:coreProperties>
</file>